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filterPrivacy="1" autoCompressPictures="0" defaultThemeVersion="124226"/>
  <xr:revisionPtr revIDLastSave="0" documentId="13_ncr:1_{E0BCB2D2-8273-42D5-97D0-9639211FD9E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3" l="1"/>
  <c r="F6" i="13"/>
  <c r="F5" i="13"/>
  <c r="F12" i="13" l="1"/>
  <c r="F10" i="13" l="1"/>
  <c r="F8" i="13"/>
  <c r="E18" i="13" l="1"/>
</calcChain>
</file>

<file path=xl/sharedStrings.xml><?xml version="1.0" encoding="utf-8"?>
<sst xmlns="http://schemas.openxmlformats.org/spreadsheetml/2006/main" count="19" uniqueCount="19">
  <si>
    <t>Celle da compilare</t>
  </si>
  <si>
    <t>Descrizione</t>
  </si>
  <si>
    <t>Prezzo totale a base d'asta al netto dell'IVA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</si>
  <si>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</si>
  <si>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</si>
  <si>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</si>
  <si>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</si>
  <si>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</si>
  <si>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r>
      <rPr>
        <b/>
        <sz val="12"/>
        <color theme="1"/>
        <rFont val="Arial"/>
        <family val="2"/>
      </rPr>
      <t xml:space="preserve">Oneri aziendali (non soggetti a ribasso) </t>
    </r>
    <r>
      <rPr>
        <sz val="12"/>
        <color theme="1"/>
        <rFont val="Arial"/>
        <family val="2"/>
      </rPr>
      <t>concernenti l'adempimento delle disposizioni in materia di salute e sicurezza sui luoghi di lavoro (</t>
    </r>
    <r>
      <rPr>
        <b/>
        <sz val="12"/>
        <color theme="1"/>
        <rFont val="Arial"/>
        <family val="2"/>
      </rPr>
      <t>Devono essere &gt;0</t>
    </r>
    <r>
      <rPr>
        <sz val="12"/>
        <color theme="1"/>
        <rFont val="Arial"/>
        <family val="2"/>
      </rPr>
      <t>)  secondo quanto indicato nel documento Richiesta di offerta</t>
    </r>
  </si>
  <si>
    <t xml:space="preserve">Prezzo Totale Offerto al netto dell'IVA </t>
  </si>
  <si>
    <t>A</t>
  </si>
  <si>
    <t>B</t>
  </si>
  <si>
    <r>
      <rPr>
        <b/>
        <sz val="12"/>
        <color theme="1"/>
        <rFont val="Arial"/>
        <family val="2"/>
      </rPr>
      <t>CCNL applicato e relativo codice alfanumerico unico</t>
    </r>
    <r>
      <rPr>
        <sz val="12"/>
        <color theme="1"/>
        <rFont val="Arial"/>
        <family val="2"/>
      </rPr>
      <t xml:space="preserve"> secondo quanto indicato nel documento Richiesta di offerta (</t>
    </r>
    <r>
      <rPr>
        <i/>
        <sz val="12"/>
        <color theme="1"/>
        <rFont val="Arial"/>
        <family val="2"/>
      </rPr>
      <t>al paragrafo 4</t>
    </r>
    <r>
      <rPr>
        <sz val="12"/>
        <color theme="1"/>
        <rFont val="Arial"/>
        <family val="2"/>
      </rPr>
      <t>)</t>
    </r>
  </si>
  <si>
    <r>
      <t>Impegno in relazione all’applicazione della clausola sociale per le pari opportunità generazionali e di genere e per l’occupazione di persone svantaggiate o molto svantaggiate</t>
    </r>
    <r>
      <rPr>
        <sz val="12"/>
        <rFont val="Arial"/>
        <family val="2"/>
      </rPr>
      <t>, di cui al par.6 della Richiesta di offerta</t>
    </r>
  </si>
  <si>
    <r>
      <t xml:space="preserve">L'operatore economico </t>
    </r>
    <r>
      <rPr>
        <b/>
        <sz val="12"/>
        <rFont val="Arial"/>
        <family val="2"/>
      </rPr>
      <t>dichiara</t>
    </r>
    <r>
      <rPr>
        <sz val="12"/>
        <rFont val="Arial"/>
        <family val="2"/>
      </rPr>
      <t xml:space="preserve"> il proprio impegno all'applicazione della clausola sociale per le pari opportunità generazionali e di genere e per l’occupazione di persone svantaggiate o molto svantaggiate, di cui al par.6 della Richiesta di offerta</t>
    </r>
  </si>
  <si>
    <t xml:space="preserve">NegoziazioneMePA n. 5030129 - C - 52361 - Ottimizzazione spazi quarto piano e ammodernamento ingresso della sede Consip </t>
  </si>
  <si>
    <t>1 Tavolo + 20 sedute della Sala CDA
(come descritto al paragrafo 2.1 del Capitolato tecnico)</t>
  </si>
  <si>
    <t>1 Bancone della Reception
(come descritto al paragrafo 2.2 del Capitolato tecnico)</t>
  </si>
  <si>
    <r>
      <rPr>
        <b/>
        <sz val="12"/>
        <rFont val="Arial"/>
        <family val="2"/>
      </rPr>
      <t>Di cui costi della manodopera</t>
    </r>
    <r>
      <rPr>
        <sz val="12"/>
        <rFont val="Arial"/>
        <family val="2"/>
      </rPr>
      <t xml:space="preserve">
(stimati dalla stazione appaltante pari a </t>
    </r>
    <r>
      <rPr>
        <b/>
        <sz val="12"/>
        <rFont val="Arial"/>
        <family val="2"/>
      </rPr>
      <t>Euro 6.864,00</t>
    </r>
    <r>
      <rPr>
        <sz val="12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</si>
</sst>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i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/>
    <xf numFmtId="0" fontId="9" fillId="0" borderId="0" xfId="0" applyFont="1"/>
    <xf numFmtId="0" fontId="4" fillId="0" borderId="0" xfId="0" applyFont="1"/>
    <xf numFmtId="164" fontId="8" fillId="0" borderId="0" xfId="0" applyNumberFormat="1" applyFont="1" applyAlignment="1">
      <alignment horizontal="center" vertical="center" wrapText="1"/>
    </xf>
    <xf numFmtId="0" fontId="1" fillId="0" borderId="0" xfId="0" applyFont="1"/>
    <xf numFmtId="164" fontId="1" fillId="5" borderId="6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1" fillId="4" borderId="11" xfId="0" applyNumberFormat="1" applyFont="1" applyFill="1" applyBorder="1" applyAlignment="1">
      <alignment horizontal="center" vertical="center" wrapText="1"/>
    </xf>
    <xf numFmtId="49" fontId="1" fillId="5" borderId="6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0" fontId="1" fillId="0" borderId="12" xfId="0" applyFont="1" applyBorder="1" applyAlignment="1">
      <alignment horizontal="center" vertical="center" wrapText="1"/>
    </xf>
    <xf numFmtId="49" fontId="2" fillId="4" borderId="13" xfId="0" applyNumberFormat="1" applyFont="1" applyFill="1" applyBorder="1" applyAlignment="1">
      <alignment horizontal="left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0" fillId="0" borderId="14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2" fillId="2" borderId="1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/>
    </xf>
    <xf numFmtId="0" fontId="10" fillId="0" borderId="2" xfId="1" applyFont="1" applyBorder="1" applyAlignment="1">
      <alignment vertical="center" wrapText="1"/>
    </xf>
    <xf numFmtId="164" fontId="2" fillId="5" borderId="3" xfId="0" applyNumberFormat="1" applyFont="1" applyFill="1" applyBorder="1" applyAlignment="1" applyProtection="1">
      <alignment horizontal="center" vertical="center" wrapText="1"/>
      <protection locked="0"/>
    </xf>
    <xf numFmtId="164" fontId="2" fillId="5" borderId="13" xfId="0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0" applyNumberFormat="1" applyFont="1"/>
    <xf numFmtId="0" fontId="0" fillId="0" borderId="0" xfId="0" applyProtection="1">
      <protection hidden="1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164" fontId="10" fillId="0" borderId="1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left" vertical="center" wrapText="1"/>
    </xf>
    <xf numFmtId="49" fontId="15" fillId="0" borderId="14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4" xfId="0" applyNumberFormat="1" applyFont="1" applyBorder="1" applyAlignment="1">
      <alignment horizontal="left" vertical="center" wrapText="1"/>
    </xf>
    <xf numFmtId="0" fontId="16" fillId="0" borderId="20" xfId="1" applyFont="1" applyBorder="1" applyAlignment="1">
      <alignment horizontal="left" vertical="center" wrapText="1"/>
    </xf>
    <xf numFmtId="0" fontId="15" fillId="6" borderId="20" xfId="1" applyFont="1" applyFill="1" applyBorder="1" applyAlignment="1">
      <alignment horizontal="left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2"/>
  <sheetViews>
    <sheetView tabSelected="1" zoomScale="85" zoomScaleNormal="85" workbookViewId="0">
      <selection activeCell="G9" sqref="G9"/>
    </sheetView>
  </sheetViews>
  <sheetFormatPr defaultColWidth="8.81640625" defaultRowHeight="14.5" x14ac:dyDescent="0.35"/>
  <cols>
    <col min="1" max="1" width="6.1796875" customWidth="1"/>
    <col min="2" max="2" width="14" customWidth="1"/>
    <col min="3" max="3" width="25.54296875" bestFit="1" customWidth="1"/>
    <col min="4" max="4" width="10.54296875" customWidth="1"/>
    <col min="5" max="5" width="37.54296875" customWidth="1"/>
    <col min="6" max="6" width="29" customWidth="1"/>
    <col min="7" max="7" width="35.26953125" customWidth="1"/>
    <col min="8" max="8" width="22.7265625" customWidth="1"/>
    <col min="9" max="9" width="10.90625" bestFit="1" customWidth="1"/>
  </cols>
  <sheetData>
    <row r="1" spans="2:8" ht="70" customHeight="1" thickBot="1" x14ac:dyDescent="0.4">
      <c r="B1" s="40" t="s">
        <v>15</v>
      </c>
      <c r="C1" s="40"/>
      <c r="D1" s="40"/>
      <c r="E1" s="40"/>
      <c r="F1" s="40"/>
      <c r="G1" s="40"/>
      <c r="H1" s="11"/>
    </row>
    <row r="2" spans="2:8" ht="46.5" customHeight="1" thickBot="1" x14ac:dyDescent="0.4">
      <c r="B2" s="9"/>
      <c r="C2" s="9"/>
      <c r="D2" s="9"/>
      <c r="E2" s="31" t="s">
        <v>0</v>
      </c>
      <c r="F2" s="9"/>
      <c r="G2" s="5"/>
    </row>
    <row r="3" spans="2:8" ht="62" customHeight="1" thickBot="1" x14ac:dyDescent="0.4">
      <c r="B3" s="22" t="s">
        <v>4</v>
      </c>
      <c r="C3" s="23" t="s">
        <v>1</v>
      </c>
      <c r="D3" s="23" t="s">
        <v>5</v>
      </c>
      <c r="E3" s="24" t="s">
        <v>6</v>
      </c>
      <c r="F3" s="25" t="s">
        <v>7</v>
      </c>
      <c r="G3" s="5"/>
    </row>
    <row r="4" spans="2:8" ht="63.9" customHeight="1" x14ac:dyDescent="0.35">
      <c r="B4" s="26" t="s">
        <v>10</v>
      </c>
      <c r="C4" s="27" t="s">
        <v>16</v>
      </c>
      <c r="D4" s="28">
        <v>1</v>
      </c>
      <c r="E4" s="33"/>
      <c r="F4" s="29" t="str">
        <f>IF(E4="","indicare il prezzo unitario",IF(E4=0,"indicare il prezzo unitario",IF(E4&gt;22400,"l'importo unitario non può superare 22.400,00 euro",E4*D4)))</f>
        <v>indicare il prezzo unitario</v>
      </c>
      <c r="H4" s="4"/>
    </row>
    <row r="5" spans="2:8" ht="63.9" customHeight="1" thickBot="1" x14ac:dyDescent="0.4">
      <c r="B5" s="16" t="s">
        <v>11</v>
      </c>
      <c r="C5" s="17" t="s">
        <v>17</v>
      </c>
      <c r="D5" s="18">
        <v>1</v>
      </c>
      <c r="E5" s="34"/>
      <c r="F5" s="30" t="str">
        <f>IF(E5="","indicare il prezzo unitario",IF(E5=0,"indicare il prezzo unitario",IF(E5&gt;21810,"l'importo unitario non può superare 21.810,00 euro",E5*D5)))</f>
        <v>indicare il prezzo unitario</v>
      </c>
      <c r="H5" s="4"/>
    </row>
    <row r="6" spans="2:8" ht="80" customHeight="1" thickBot="1" x14ac:dyDescent="0.4">
      <c r="B6" s="37" t="s">
        <v>9</v>
      </c>
      <c r="C6" s="38"/>
      <c r="D6" s="38"/>
      <c r="E6" s="39"/>
      <c r="F6" s="13" t="str">
        <f>IF(COUNTBLANK(E4:E5)&gt;0,"Indicare gli importi unitari",IF(F4="l'importo unitario non può superare 22.400,00 euro","controllare il valore degli importi unitari",IF(F5="l'importo unitario non può superare 21.810,00 euro","controllare il valore degli importi unitari",IF(SUM(F4:F5)&gt;E16,"ERRORE l'importo offerto supera la base d'asta",SUM(F4:F5)))))</f>
        <v>Indicare gli importi unitari</v>
      </c>
      <c r="G6" s="15"/>
    </row>
    <row r="7" spans="2:8" ht="29.15" customHeight="1" thickBot="1" x14ac:dyDescent="0.4">
      <c r="B7" s="6"/>
      <c r="C7" s="6"/>
      <c r="D7" s="6"/>
      <c r="E7" s="7"/>
      <c r="F7" s="8"/>
    </row>
    <row r="8" spans="2:8" ht="54" customHeight="1" thickBot="1" x14ac:dyDescent="0.4">
      <c r="B8" s="47" t="s">
        <v>18</v>
      </c>
      <c r="C8" s="48"/>
      <c r="D8" s="48"/>
      <c r="E8" s="10"/>
      <c r="F8" s="30" t="str">
        <f>IF(E8="","Inserire importo costi monodopera",E8)</f>
        <v>Inserire importo costi monodopera</v>
      </c>
    </row>
    <row r="9" spans="2:8" ht="29.15" customHeight="1" thickBot="1" x14ac:dyDescent="0.4">
      <c r="B9" s="6"/>
      <c r="C9" s="6"/>
      <c r="D9" s="6"/>
      <c r="E9" s="7"/>
      <c r="F9" s="8"/>
    </row>
    <row r="10" spans="2:8" ht="88.5" customHeight="1" thickBot="1" x14ac:dyDescent="0.4">
      <c r="B10" s="49" t="s">
        <v>8</v>
      </c>
      <c r="C10" s="50"/>
      <c r="D10" s="50"/>
      <c r="E10" s="10"/>
      <c r="F10" s="30" t="str">
        <f>IF(E10="","Inserire importo oneri aziendali",E10)</f>
        <v>Inserire importo oneri aziendali</v>
      </c>
    </row>
    <row r="11" spans="2:8" ht="29.15" customHeight="1" thickBot="1" x14ac:dyDescent="0.4">
      <c r="B11" s="6"/>
      <c r="C11" s="6"/>
      <c r="D11" s="6"/>
      <c r="E11" s="7"/>
      <c r="F11" s="8"/>
    </row>
    <row r="12" spans="2:8" ht="62.65" customHeight="1" thickBot="1" x14ac:dyDescent="0.4">
      <c r="B12" s="49" t="s">
        <v>12</v>
      </c>
      <c r="C12" s="50"/>
      <c r="D12" s="50"/>
      <c r="E12" s="14"/>
      <c r="F12" s="12" t="str">
        <f>IF(E12="","Inserire CCNL applicato e relativo codice",E12)</f>
        <v>Inserire CCNL applicato e relativo codice</v>
      </c>
    </row>
    <row r="13" spans="2:8" ht="29.15" customHeight="1" x14ac:dyDescent="0.35">
      <c r="B13" s="6"/>
      <c r="C13" s="6"/>
      <c r="D13" s="6"/>
      <c r="E13" s="6"/>
      <c r="F13" s="7"/>
      <c r="G13" s="8"/>
      <c r="H13" s="36"/>
    </row>
    <row r="14" spans="2:8" ht="99" customHeight="1" x14ac:dyDescent="0.35">
      <c r="B14" s="51" t="s">
        <v>13</v>
      </c>
      <c r="C14" s="51"/>
      <c r="D14" s="51"/>
      <c r="E14" s="52" t="s">
        <v>14</v>
      </c>
      <c r="F14" s="52"/>
      <c r="H14" s="36"/>
    </row>
    <row r="15" spans="2:8" ht="29.15" customHeight="1" thickBot="1" x14ac:dyDescent="0.4">
      <c r="B15" s="6"/>
      <c r="C15" s="6"/>
      <c r="D15" s="6"/>
      <c r="E15" s="7"/>
      <c r="F15" s="8"/>
    </row>
    <row r="16" spans="2:8" s="1" customFormat="1" ht="48.9" customHeight="1" thickBot="1" x14ac:dyDescent="0.4">
      <c r="B16" s="45" t="s">
        <v>2</v>
      </c>
      <c r="C16" s="46"/>
      <c r="D16" s="32"/>
      <c r="E16" s="41">
        <v>84488</v>
      </c>
      <c r="F16" s="42"/>
      <c r="H16" s="35"/>
    </row>
    <row r="17" spans="2:8" s="1" customFormat="1" ht="15" thickBot="1" x14ac:dyDescent="0.4">
      <c r="C17" s="2"/>
      <c r="E17" s="3"/>
    </row>
    <row r="18" spans="2:8" ht="57" customHeight="1" thickBot="1" x14ac:dyDescent="0.4">
      <c r="B18" s="19" t="s">
        <v>3</v>
      </c>
      <c r="C18" s="20"/>
      <c r="D18" s="21"/>
      <c r="E18" s="43" t="str">
        <f>IF(F6="Indicare gli importi unitari","Indicare gli importi unitari",IF(F6="controllare il valore degli importi unitari","controllare il valore degli importi unitari",IF((F6&gt;E16),"ERRORE l'importo offerto supera la base d'asta",IF(F8="Inserire importo costi monodopera","Inserire importo costi manodopera",IF(F10="Inserire importo oneri aziendali","Inserire importo oneri aziendali",IF(F12="Inserire CCNL applicato e relativo codice"," Inserire il CCNL applicato e il relativo codice",IF(F6&lt;=(E8+E10),"ERRORE l’importo offerto non può essere inferiore alla somma dei costi della manodopera più gli oneri aziendali",F6)))))))</f>
        <v>Indicare gli importi unitari</v>
      </c>
      <c r="F18" s="44"/>
      <c r="G18" s="15"/>
      <c r="H18" s="15"/>
    </row>
    <row r="19" spans="2:8" ht="48.5" customHeight="1" x14ac:dyDescent="0.35"/>
    <row r="20" spans="2:8" ht="48.5" customHeight="1" x14ac:dyDescent="0.35"/>
    <row r="21" spans="2:8" ht="48.5" customHeight="1" x14ac:dyDescent="0.35"/>
    <row r="22" spans="2:8" ht="48.5" customHeight="1" x14ac:dyDescent="0.35"/>
  </sheetData>
  <sheetProtection algorithmName="SHA-512" hashValue="Qwos7NGwcUCBdGBLA4sayfyTesbfmUXqXHye7K6JUghSM1R6jLgiYroYHryxedVOgxn+xsSRJThB2kW3VTE1vw==" saltValue="x9I4g9WGg5Mk1lVLoMyAuw==" spinCount="100000" sheet="1" objects="1" scenarios="1"/>
  <protectedRanges>
    <protectedRange sqref="E5" name="Intervallo1"/>
  </protectedRanges>
  <mergeCells count="10">
    <mergeCell ref="B6:E6"/>
    <mergeCell ref="B1:G1"/>
    <mergeCell ref="E16:F16"/>
    <mergeCell ref="E18:F18"/>
    <mergeCell ref="B16:C16"/>
    <mergeCell ref="B8:D8"/>
    <mergeCell ref="B10:D10"/>
    <mergeCell ref="B12:D12"/>
    <mergeCell ref="B14:D14"/>
    <mergeCell ref="E14:F14"/>
  </mergeCells>
  <conditionalFormatting sqref="E18">
    <cfRule type="cellIs" dxfId="5" priority="3" operator="equal">
      <formula>$E$16</formula>
    </cfRule>
    <cfRule type="cellIs" dxfId="4" priority="4" operator="lessThan">
      <formula>$E$16</formula>
    </cfRule>
    <cfRule type="cellIs" dxfId="3" priority="5" operator="greaterThan">
      <formula>$E$16</formula>
    </cfRule>
  </conditionalFormatting>
  <conditionalFormatting sqref="E18:F18">
    <cfRule type="cellIs" dxfId="2" priority="1" operator="greaterThan">
      <formula>$E$16</formula>
    </cfRule>
    <cfRule type="cellIs" dxfId="1" priority="2" operator="lessThanOrEqual">
      <formula>$E$16</formula>
    </cfRule>
  </conditionalFormatting>
  <conditionalFormatting sqref="F6">
    <cfRule type="cellIs" dxfId="0" priority="6" operator="greaterThan">
      <formula>#REF!</formula>
    </cfRule>
  </conditionalFormatting>
  <dataValidations count="4">
    <dataValidation type="custom" operator="greaterThan" allowBlank="1" showInputMessage="1" showErrorMessage="1" error="L'importo deve essere maggiore di zero e sono ammesse solo 2 cifre decimali" sqref="E15 E7:E9 E11" xr:uid="{00000000-0002-0000-0000-000001000000}">
      <formula1>AND((LEN(E7)-LEN(INT(E7)))&lt;=3,E7&gt;0)</formula1>
    </dataValidation>
    <dataValidation type="custom" operator="greaterThan" allowBlank="1" showInputMessage="1" showErrorMessage="1" error="L'importo deve essere intero e maggiore di zero" sqref="E10" xr:uid="{00000000-0002-0000-0000-000002000000}">
      <formula1>AND((LEN(E10)-LEN(INT(E10)))&lt;=3,E10&gt;0)</formula1>
    </dataValidation>
    <dataValidation type="custom" operator="equal" allowBlank="1" showInputMessage="1" showErrorMessage="1" error="Non è possibile inserire più di due cifre decimali o un valore pari a zero" sqref="E5" xr:uid="{00000000-0002-0000-0000-000000000000}">
      <formula1>AND((LEN(E5)-LEN(INT(E5)))&lt;=3,E5&lt;&gt;0)</formula1>
    </dataValidation>
    <dataValidation type="custom" allowBlank="1" showInputMessage="1" showErrorMessage="1" error="Non è possibile inserire più di due cifre decimali o un valore pari a zero" sqref="E4" xr:uid="{0FF87D0B-C1BB-4AAA-ADED-8FC93EDB9C0F}">
      <formula1>AND((LEN(E4)-LEN(INT(E4)))&lt;=3,E4&lt;&gt;0)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2025-03-25T07:41:20Z</dcterms:modified>
</cp:coreProperties>
</file>